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6" windowWidth="15600" windowHeight="10032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45621"/>
</workbook>
</file>

<file path=xl/calcChain.xml><?xml version="1.0" encoding="utf-8"?>
<calcChain xmlns="http://schemas.openxmlformats.org/spreadsheetml/2006/main">
  <c r="M9" i="1" l="1"/>
  <c r="K9" i="1"/>
  <c r="M8" i="1"/>
  <c r="K8" i="1"/>
  <c r="M7" i="1"/>
  <c r="G7" i="1"/>
  <c r="K7" i="1" s="1"/>
  <c r="E7" i="1"/>
  <c r="M6" i="1"/>
  <c r="G6" i="1"/>
  <c r="K6" i="1" s="1"/>
  <c r="M5" i="1"/>
  <c r="G5" i="1"/>
  <c r="K5" i="1" s="1"/>
  <c r="E5" i="1"/>
  <c r="M4" i="1"/>
  <c r="G4" i="1"/>
  <c r="E4" i="1"/>
</calcChain>
</file>

<file path=xl/sharedStrings.xml><?xml version="1.0" encoding="utf-8"?>
<sst xmlns="http://schemas.openxmlformats.org/spreadsheetml/2006/main" count="53" uniqueCount="52">
  <si>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</si>
  <si>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</si>
  <si>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</si>
  <si>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</si>
  <si>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</si>
  <si>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</si>
  <si>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</si>
  <si>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</si>
  <si>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</si>
  <si>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</si>
  <si>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</si>
  <si>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</si>
  <si>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</si>
  <si>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</si>
  <si>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</si>
  <si>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</si>
  <si>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</si>
  <si>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</si>
  <si>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</si>
  <si>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</si>
  <si>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</si>
  <si>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</si>
  <si>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</si>
  <si>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</si>
  <si>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</si>
  <si>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</si>
  <si>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</si>
  <si>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</si>
  <si>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</si>
  <si>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</si>
  <si>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</si>
  <si>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</si>
  <si>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</si>
  <si>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</si>
  <si>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</si>
  <si>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</si>
  <si>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</si>
  <si>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</si>
  <si>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</si>
  <si>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Desarrollo Vertical El Duraznal</t>
  </si>
  <si>
    <t>Pago de derechos por dotación de agua potable de 60 viviendas verticales y Estudio de Riesgos</t>
  </si>
  <si>
    <t>Desarrollo Vertical Las Américas</t>
  </si>
  <si>
    <t>Elaboración de Estudio Estructural, Proyecto de Instalaciones, Mecánica de Suelos</t>
  </si>
  <si>
    <t>Desarrollo Vertical Praderas del Sol</t>
  </si>
  <si>
    <t>Elaboración de Estudio Estructural</t>
  </si>
  <si>
    <t>Desarrollo Vertical Buenos Aires</t>
  </si>
  <si>
    <t>Elaboración de Estudios (Proyecto Arquitectónico, Estructural, Ingenieria)</t>
  </si>
  <si>
    <t>Unidades Básicas de Vivienda Villas de San Juan</t>
  </si>
  <si>
    <t>Estudios (Impacto ambiental)</t>
  </si>
  <si>
    <t>Proyecto de Autoconstrucción Artículo 4to Constitucional</t>
  </si>
  <si>
    <t>Estudios (Estructural)</t>
  </si>
  <si>
    <t>Instituto Municipal de Vivienda de León, Guanajuato (IMUVI)
PROGRAMAS Y PROYECTOS DE INVERSIÓN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</si>
</sst>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44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44" fontId="0" fillId="0" borderId="0" xfId="17" applyFont="1" applyAlignment="1" applyProtection="1">
      <alignment horizontal="center" vertical="center" wrapText="1"/>
      <protection locked="0"/>
    </xf>
    <xf numFmtId="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8.4" customHeight="1" x14ac:dyDescent="0.2">
      <c r="A1" s="27" t="s">
        <v>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9.4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ht="30.6" x14ac:dyDescent="0.2">
      <c r="B4" s="23" t="s">
        <v>39</v>
      </c>
      <c r="C4" s="23" t="s">
        <v>40</v>
      </c>
      <c r="D4" s="23">
        <v>5017</v>
      </c>
      <c r="E4" s="24">
        <f>378040+6380</f>
        <v>384420</v>
      </c>
      <c r="F4" s="24"/>
      <c r="G4" s="24">
        <f>378040+6380</f>
        <v>384420</v>
      </c>
      <c r="H4" s="25">
        <v>1</v>
      </c>
      <c r="I4" s="23"/>
      <c r="J4" s="25">
        <v>1</v>
      </c>
      <c r="K4" s="25">
        <v>1</v>
      </c>
      <c r="L4" s="25"/>
      <c r="M4" s="25">
        <f>J4/H4</f>
        <v>1</v>
      </c>
      <c r="N4" s="26"/>
    </row>
    <row r="5" spans="1:14" ht="30.6" x14ac:dyDescent="0.2">
      <c r="B5" s="23" t="s">
        <v>41</v>
      </c>
      <c r="C5" s="23" t="s">
        <v>42</v>
      </c>
      <c r="D5" s="26">
        <v>5017</v>
      </c>
      <c r="E5" s="24">
        <f>255200+197200+25514.2+5220</f>
        <v>483134.2</v>
      </c>
      <c r="F5" s="24"/>
      <c r="G5" s="24">
        <f>(30000+51000+34000)*1.16+66120+39440</f>
        <v>238960</v>
      </c>
      <c r="H5" s="25">
        <v>0.85</v>
      </c>
      <c r="I5" s="23"/>
      <c r="J5" s="25">
        <v>0.85</v>
      </c>
      <c r="K5" s="25">
        <f>G5/E5</f>
        <v>0.49460377675602346</v>
      </c>
      <c r="L5" s="25"/>
      <c r="M5" s="25">
        <f t="shared" ref="M5:M9" si="0">J5/H5</f>
        <v>1</v>
      </c>
      <c r="N5" s="26"/>
    </row>
    <row r="6" spans="1:14" ht="20.399999999999999" x14ac:dyDescent="0.2">
      <c r="B6" s="23" t="s">
        <v>43</v>
      </c>
      <c r="C6" s="23" t="s">
        <v>44</v>
      </c>
      <c r="D6" s="26">
        <v>5017</v>
      </c>
      <c r="E6" s="24">
        <v>80620</v>
      </c>
      <c r="F6" s="24"/>
      <c r="G6" s="24">
        <f>E6*0.5</f>
        <v>40310</v>
      </c>
      <c r="H6" s="25">
        <v>0.85</v>
      </c>
      <c r="I6" s="23"/>
      <c r="J6" s="25">
        <v>0.85</v>
      </c>
      <c r="K6" s="25">
        <f>G6/E6</f>
        <v>0.5</v>
      </c>
      <c r="L6" s="25"/>
      <c r="M6" s="25">
        <f t="shared" si="0"/>
        <v>1</v>
      </c>
      <c r="N6" s="26"/>
    </row>
    <row r="7" spans="1:14" ht="20.399999999999999" customHeight="1" x14ac:dyDescent="0.2">
      <c r="B7" s="23" t="s">
        <v>45</v>
      </c>
      <c r="C7" s="23" t="s">
        <v>46</v>
      </c>
      <c r="D7" s="26">
        <v>5017</v>
      </c>
      <c r="E7" s="24">
        <f>513137.34+174000+188384+3480</f>
        <v>879001.34000000008</v>
      </c>
      <c r="F7" s="24"/>
      <c r="G7" s="24">
        <f>3480+128284.34+52200+56515.2+128284.34+56515.2+128284.34</f>
        <v>553563.42000000004</v>
      </c>
      <c r="H7" s="25">
        <v>0.9</v>
      </c>
      <c r="I7" s="23"/>
      <c r="J7" s="25">
        <v>0.9</v>
      </c>
      <c r="K7" s="25">
        <f>G7/E7</f>
        <v>0.62976402288533484</v>
      </c>
      <c r="L7" s="25"/>
      <c r="M7" s="25">
        <f t="shared" si="0"/>
        <v>1</v>
      </c>
      <c r="N7" s="26"/>
    </row>
    <row r="8" spans="1:14" ht="20.399999999999999" customHeight="1" x14ac:dyDescent="0.2">
      <c r="B8" s="23" t="s">
        <v>47</v>
      </c>
      <c r="C8" s="23" t="s">
        <v>48</v>
      </c>
      <c r="D8" s="26">
        <v>5017</v>
      </c>
      <c r="E8" s="24">
        <v>9860</v>
      </c>
      <c r="F8" s="24"/>
      <c r="G8" s="24">
        <v>9860</v>
      </c>
      <c r="H8" s="25">
        <v>1</v>
      </c>
      <c r="I8" s="23"/>
      <c r="J8" s="25">
        <v>1</v>
      </c>
      <c r="K8" s="25">
        <f>G8/E8</f>
        <v>1</v>
      </c>
      <c r="L8" s="25"/>
      <c r="M8" s="25">
        <f t="shared" si="0"/>
        <v>1</v>
      </c>
      <c r="N8" s="26"/>
    </row>
    <row r="9" spans="1:14" ht="20.399999999999999" customHeight="1" x14ac:dyDescent="0.2">
      <c r="B9" s="23" t="s">
        <v>49</v>
      </c>
      <c r="C9" s="23" t="s">
        <v>50</v>
      </c>
      <c r="D9" s="26">
        <v>5017</v>
      </c>
      <c r="E9" s="24">
        <v>12180</v>
      </c>
      <c r="F9" s="24"/>
      <c r="G9" s="24">
        <v>12180</v>
      </c>
      <c r="H9" s="25">
        <v>1</v>
      </c>
      <c r="I9" s="23"/>
      <c r="J9" s="25">
        <v>1</v>
      </c>
      <c r="K9" s="25">
        <f>G9/E9</f>
        <v>1</v>
      </c>
      <c r="L9" s="25"/>
      <c r="M9" s="25">
        <f t="shared" si="0"/>
        <v>1</v>
      </c>
      <c r="N9" s="26"/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0.6" x14ac:dyDescent="0.2">
      <c r="A21" s="20" t="s">
        <v>35</v>
      </c>
    </row>
    <row r="23" spans="1:1" ht="38.25" customHeight="1" x14ac:dyDescent="0.25">
      <c r="A23" s="20" t="s">
        <v>36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2017-03-30T22:21:48Z</cp:lastPrinted>
  <dcterms:created xsi:type="dcterms:W3CDTF">2014-10-22T05:35:08Z</dcterms:created>
  <dcterms:modified xsi:type="dcterms:W3CDTF">2018-02-16T18:04:47Z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